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3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<sst xmlns="http://schemas.openxmlformats.org/spreadsheetml/2006/main" count="228" uniqueCount="117">
  <si>
    <t>статус</t>
  </si>
  <si>
    <t>Код бюджетной классификации</t>
  </si>
  <si>
    <t>Расходы (тыс. руб.) по годам</t>
  </si>
  <si>
    <t>ГРБС</t>
  </si>
  <si>
    <t>РзПР</t>
  </si>
  <si>
    <t>ЦСР</t>
  </si>
  <si>
    <t>ВР</t>
  </si>
  <si>
    <t>2017 г.</t>
  </si>
  <si>
    <t>2018 г.</t>
  </si>
  <si>
    <t>2019 г.</t>
  </si>
  <si>
    <t>2020 г.</t>
  </si>
  <si>
    <t>Наименование муниципальной программы, подпрограммы, основного мероприятия</t>
  </si>
  <si>
    <t>Муниципальная программа</t>
  </si>
  <si>
    <t>Ответственный исполнитель</t>
  </si>
  <si>
    <t>Основное мероприятие</t>
  </si>
  <si>
    <t>Развитие деятельности учреждения дополнительного образования</t>
  </si>
  <si>
    <t>Развитие деятельности музея</t>
  </si>
  <si>
    <t>Развитие деятельности библиотек</t>
  </si>
  <si>
    <t>Развитие средств массовой информации</t>
  </si>
  <si>
    <t>0200000</t>
  </si>
  <si>
    <t>000</t>
  </si>
  <si>
    <t>957</t>
  </si>
  <si>
    <t>0801</t>
  </si>
  <si>
    <t>0000</t>
  </si>
  <si>
    <t>0804</t>
  </si>
  <si>
    <t>1102</t>
  </si>
  <si>
    <t>0104</t>
  </si>
  <si>
    <t>Приложение № 4</t>
  </si>
  <si>
    <t>Муниципальное автономное учреждение "Редакция Мари-Турекская районная газета "Знамя"</t>
  </si>
  <si>
    <t>Подпрограмма 1</t>
  </si>
  <si>
    <t>Муниципальное бюджетное учреждение культуры "Мари-Турекская межпоселенческая централизованная клубная система"</t>
  </si>
  <si>
    <t>Подпрограмма 2</t>
  </si>
  <si>
    <t>Подпрограмма 3</t>
  </si>
  <si>
    <t>Развитие  деятельности культурно-досуговых учреждений</t>
  </si>
  <si>
    <t>Подпрограмма 4</t>
  </si>
  <si>
    <t>1202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</si>
  <si>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</si>
  <si>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Инвестиции и капитальные вложения в сферу культуры</t>
  </si>
  <si>
    <r>
      <rPr>
        <b/>
        <sz val="11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</si>
  <si>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</si>
  <si>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</si>
  <si>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</si>
  <si>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</si>
  <si>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Поддержка и развитие музейного дела</t>
  </si>
  <si>
    <t>Поддержка и развитие библиотечного дела</t>
  </si>
  <si>
    <r>
      <t>02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</si>
  <si>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</si>
  <si>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</si>
  <si>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</si>
  <si>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Мероприятия по развитию средств массовой информации</t>
  </si>
  <si>
    <t xml:space="preserve">Мероприятия по развитию массового спорта, организация пропаганды спорта </t>
  </si>
  <si>
    <t>Расходы на обеспечение выполнения функций органов местного самоуправления</t>
  </si>
  <si>
    <t>Обеспечение деятельности по осуществлению общих функций органа местного самоуправления</t>
  </si>
  <si>
    <t>Мероприятия на грант главы администрации Мари-Турекского муниципального района в области физической культуры и спорта</t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</si>
  <si>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</si>
  <si>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2928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</si>
  <si>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2929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</si>
  <si>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5144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</si>
  <si>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05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</si>
  <si>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05</t>
    </r>
    <r>
      <rPr>
        <b/>
        <sz val="11"/>
        <color indexed="30"/>
        <rFont val="Calibri"/>
        <family val="2"/>
      </rPr>
      <t>7010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</si>
  <si>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2940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</si>
  <si>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2941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</si>
  <si>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2945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</si>
  <si>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2902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</si>
  <si>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2910</t>
    </r>
    <r>
      <rPr>
        <b/>
        <sz val="11"/>
        <color indexed="17"/>
        <rFont val="Calibri"/>
        <family val="2"/>
      </rPr>
      <t>0</t>
    </r>
  </si>
  <si>
    <t>Поддержка и развитие деятельности культурно-досуговых учреждений</t>
  </si>
  <si>
    <t>0210229260</t>
  </si>
  <si>
    <t>244</t>
  </si>
  <si>
    <t>Муниципальное бюджетное учреждение культуры "Краеведческий музей им.В.П.Мосолова"</t>
  </si>
  <si>
    <t>Субсидии на реализацию мероприятий федеральной целевой программы "Культура России (2012-2018 годы)</t>
  </si>
  <si>
    <t>612</t>
  </si>
  <si>
    <t>241</t>
  </si>
  <si>
    <t>464</t>
  </si>
  <si>
    <t>350</t>
  </si>
  <si>
    <t>Муниципальное бюджетное учреждение культуры Мари-Турекская межпоселенческая центральная библиотека</t>
  </si>
  <si>
    <t>Муниципальное бюджетное  учреждение дополнительного образования  "Детская школа искусств п.Мари-Турек"</t>
  </si>
  <si>
    <t>Субсидии на приобретение основных средств</t>
  </si>
  <si>
    <t>0703</t>
  </si>
  <si>
    <r>
      <rPr>
        <b/>
        <sz val="11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2927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</si>
  <si>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0400000</t>
    </r>
  </si>
  <si>
    <t>02102R5580</t>
  </si>
  <si>
    <t>02102L4670</t>
  </si>
  <si>
    <t>проведение спортивно-массовых мероприятий</t>
  </si>
  <si>
    <t>2021 г.</t>
  </si>
  <si>
    <t>2022 г.</t>
  </si>
  <si>
    <t>2023 г.</t>
  </si>
  <si>
    <t>2024 г.</t>
  </si>
  <si>
    <t>2025 г.</t>
  </si>
  <si>
    <t>Субсидия на поддержку отрасли культуры (Комплектование книжных фондов муниципальных общедоступных библиоьтек и государственных центральных библиотек субъектов Российской Федерации)</t>
  </si>
  <si>
    <t>02104L5190</t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</si>
  <si>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022</t>
    </r>
    <r>
      <rPr>
        <b/>
        <sz val="11"/>
        <color indexed="30"/>
        <rFont val="Calibri"/>
        <family val="2"/>
      </rPr>
      <t>931</t>
    </r>
    <r>
      <rPr>
        <b/>
        <sz val="11"/>
        <color indexed="17"/>
        <rFont val="Calibri"/>
        <family val="2"/>
      </rPr>
      <t>0</t>
    </r>
  </si>
  <si>
    <t>Субсидии на поддержку отрасли культуры на 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</si>
  <si>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021A155190</t>
  </si>
  <si>
    <t>400</t>
  </si>
  <si>
    <t>0230129450</t>
  </si>
  <si>
    <t>Капитальный ремонт культурно-досуговых учреждений в сельской местности</t>
  </si>
  <si>
    <t>021А155196</t>
  </si>
  <si>
    <r>
      <rPr>
        <b/>
        <sz val="11"/>
        <rFont val="Calibri"/>
        <family val="2"/>
      </rPr>
      <t>02</t>
    </r>
    <r>
      <rPr>
        <b/>
        <sz val="11"/>
        <color indexed="10"/>
        <rFont val="Calibri"/>
        <family val="2"/>
      </rPr>
      <t>1А155190</t>
    </r>
  </si>
  <si>
    <r>
      <t>02</t>
    </r>
    <r>
      <rPr>
        <b/>
        <sz val="11"/>
        <color indexed="10"/>
        <rFont val="Calibri"/>
        <family val="2"/>
      </rPr>
      <t>1А155190</t>
    </r>
  </si>
  <si>
    <t xml:space="preserve"> </t>
  </si>
  <si>
    <t>Поощрение за достижение показателей деятельности органов исполнительной власти субъектов Российской Федерации</t>
  </si>
  <si>
    <t>0250155500</t>
  </si>
  <si>
    <t xml:space="preserve"> к муниципальной программе "Развитие культуры, физической культуры и спорта, туризма и средств массовой информации в Мари-Турекском муниципальном районе на 2017-2025 годы".</t>
  </si>
  <si>
    <r>
      <rPr>
        <b/>
        <sz val="14"/>
        <color indexed="8"/>
        <rFont val="Calibri"/>
        <family val="2"/>
      </rPr>
      <t>Ресурсное обеспечение</t>
    </r>
    <r>
      <rPr>
        <sz val="11"/>
        <color theme="1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>реализации муниципальной программы "Развитие культуры, физической культуры и спорта, туризма и средств массовой информации в  Мари-Турекском муниципальном районе на 2017-2025 годы"</t>
    </r>
  </si>
  <si>
    <t>Развитие культуры, физической культуры и спорта, туризма и средств массовой информации в Мари-Турекском муниципальном районе на 2017-2025 годы</t>
  </si>
  <si>
    <t>Отдел культуры, физической культуры и спорта администрации Мари-Турекского муниципального района</t>
  </si>
  <si>
    <t>Обеспечение функционирования  и развития системы культуры в Мари-Турекском муниципальном районе</t>
  </si>
  <si>
    <t>Поддержка и развитие средств массовой информации в Мари-Турекском муниципальном районе</t>
  </si>
  <si>
    <t>Обеспечение реализации муниципальной программы "Развитие культуры, физической культуры и спорта, туризма и средств массовой информации в Мари-Турекском муниципальном районе на 2017-2025 годы"</t>
  </si>
  <si>
    <t>Развитие массового спорта, организация пропаганды спорта в Мари-Турекском муниципальном районе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</si>
  <si>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</si>
  <si>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02102L5190</t>
  </si>
  <si>
    <t>Субсидия бюджетам муниципальных районов на поддержку отрасли культуры</t>
  </si>
  <si>
    <t>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</si>
  <si>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 xml:space="preserve">Расходы на обеспечение деятельности централизованных бухгалтерий, структурных подразделений </t>
  </si>
  <si>
    <t>Государственная поддержка отрасли культуры</t>
  </si>
  <si>
    <t>Развитие художественного образования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</si>
</sst>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0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1" xfId="0" applyNumberForma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2" fillId="32" borderId="11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top" wrapText="1"/>
    </xf>
    <xf numFmtId="0" fontId="0" fillId="32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49" fontId="0" fillId="33" borderId="11" xfId="0" applyNumberForma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15" fillId="32" borderId="11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4" fillId="32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tabSelected="1" zoomScale="75" zoomScaleNormal="75" zoomScalePageLayoutView="0" workbookViewId="0" topLeftCell="A1">
      <selection activeCell="Q16" sqref="Q16"/>
    </sheetView>
  </sheetViews>
  <sheetFormatPr defaultColWidth="9.140625" defaultRowHeight="15"/>
  <cols>
    <col min="1" max="1" width="16.140625" style="0" customWidth="1"/>
    <col min="2" max="2" width="24.421875" style="0" customWidth="1"/>
    <col min="3" max="3" width="27.421875" style="0" customWidth="1"/>
    <col min="6" max="6" width="12.140625" style="0" customWidth="1"/>
    <col min="8" max="8" width="11.140625" style="0" customWidth="1"/>
    <col min="9" max="9" width="11.28125" style="0" customWidth="1"/>
    <col min="10" max="10" width="10.421875" style="0" customWidth="1"/>
    <col min="11" max="11" width="9.8515625" style="0" customWidth="1"/>
    <col min="13" max="13" width="10.8515625" style="0" bestFit="1" customWidth="1"/>
    <col min="14" max="14" width="9.28125" style="0" customWidth="1"/>
    <col min="15" max="16" width="8.8515625" style="0" customWidth="1"/>
    <col min="17" max="17" width="13.8515625" style="0" customWidth="1"/>
  </cols>
  <sheetData>
    <row r="2" spans="12:14" ht="15">
      <c r="L2" s="55" t="s">
        <v>27</v>
      </c>
      <c r="M2" s="55"/>
      <c r="N2" s="55"/>
    </row>
    <row r="3" spans="9:14" ht="15">
      <c r="I3" s="56" t="s">
        <v>102</v>
      </c>
      <c r="J3" s="56"/>
      <c r="K3" s="56"/>
      <c r="L3" s="56"/>
      <c r="M3" s="56"/>
      <c r="N3" s="56"/>
    </row>
    <row r="4" spans="9:14" ht="15">
      <c r="I4" s="56"/>
      <c r="J4" s="56"/>
      <c r="K4" s="56"/>
      <c r="L4" s="56"/>
      <c r="M4" s="56"/>
      <c r="N4" s="56"/>
    </row>
    <row r="5" spans="9:14" ht="15">
      <c r="I5" s="56"/>
      <c r="J5" s="56"/>
      <c r="K5" s="56"/>
      <c r="L5" s="56"/>
      <c r="M5" s="56"/>
      <c r="N5" s="56"/>
    </row>
    <row r="6" spans="9:14" ht="32.25" customHeight="1">
      <c r="I6" s="56"/>
      <c r="J6" s="56"/>
      <c r="K6" s="56"/>
      <c r="L6" s="56"/>
      <c r="M6" s="56"/>
      <c r="N6" s="56"/>
    </row>
    <row r="7" spans="1:14" ht="15">
      <c r="A7" s="56" t="s">
        <v>103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2" spans="1:16" ht="15">
      <c r="A12" s="57" t="s">
        <v>0</v>
      </c>
      <c r="B12" s="59" t="s">
        <v>11</v>
      </c>
      <c r="C12" s="61" t="s">
        <v>13</v>
      </c>
      <c r="D12" s="63" t="s">
        <v>1</v>
      </c>
      <c r="E12" s="64"/>
      <c r="F12" s="64"/>
      <c r="G12" s="65"/>
      <c r="H12" s="63" t="s">
        <v>2</v>
      </c>
      <c r="I12" s="64"/>
      <c r="J12" s="64"/>
      <c r="K12" s="64"/>
      <c r="L12" s="64"/>
      <c r="M12" s="64"/>
      <c r="N12" s="64"/>
      <c r="O12" s="64"/>
      <c r="P12" s="65"/>
    </row>
    <row r="13" spans="1:16" ht="60.75" customHeight="1">
      <c r="A13" s="58"/>
      <c r="B13" s="60"/>
      <c r="C13" s="62"/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</row>
    <row r="14" spans="1:16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</row>
    <row r="15" spans="1:17" ht="107.25" customHeight="1">
      <c r="A15" s="3" t="s">
        <v>12</v>
      </c>
      <c r="B15" s="3" t="s">
        <v>104</v>
      </c>
      <c r="C15" s="3" t="s">
        <v>105</v>
      </c>
      <c r="D15" s="10" t="s">
        <v>20</v>
      </c>
      <c r="E15" s="10" t="s">
        <v>23</v>
      </c>
      <c r="F15" s="10" t="s">
        <v>19</v>
      </c>
      <c r="G15" s="10" t="s">
        <v>20</v>
      </c>
      <c r="H15" s="2">
        <f aca="true" t="shared" si="0" ref="H15:P15">H16+H39+H42+H46</f>
        <v>51883.7</v>
      </c>
      <c r="I15" s="2">
        <f t="shared" si="0"/>
        <v>64342.200000000004</v>
      </c>
      <c r="J15" s="2">
        <f t="shared" si="0"/>
        <v>74881.70000000001</v>
      </c>
      <c r="K15" s="2">
        <f t="shared" si="0"/>
        <v>64950.5</v>
      </c>
      <c r="L15" s="2">
        <f t="shared" si="0"/>
        <v>58094.899999999994</v>
      </c>
      <c r="M15" s="2">
        <f t="shared" si="0"/>
        <v>56956.9</v>
      </c>
      <c r="N15" s="2">
        <f t="shared" si="0"/>
        <v>49817</v>
      </c>
      <c r="O15" s="2">
        <f t="shared" si="0"/>
        <v>49014</v>
      </c>
      <c r="P15" s="2">
        <f t="shared" si="0"/>
        <v>49014</v>
      </c>
      <c r="Q15" s="53"/>
    </row>
    <row r="16" spans="1:16" s="5" customFormat="1" ht="96" customHeight="1">
      <c r="A16" s="3" t="s">
        <v>29</v>
      </c>
      <c r="B16" s="17" t="s">
        <v>106</v>
      </c>
      <c r="C16" s="3" t="s">
        <v>105</v>
      </c>
      <c r="D16" s="10" t="s">
        <v>21</v>
      </c>
      <c r="E16" s="10" t="s">
        <v>23</v>
      </c>
      <c r="F16" s="10" t="s">
        <v>39</v>
      </c>
      <c r="G16" s="10" t="s">
        <v>20</v>
      </c>
      <c r="H16" s="2">
        <f aca="true" t="shared" si="1" ref="H16:P16">H17+H20+H31+H33+H37</f>
        <v>42365.2</v>
      </c>
      <c r="I16" s="2">
        <f t="shared" si="1"/>
        <v>53908.700000000004</v>
      </c>
      <c r="J16" s="2">
        <f t="shared" si="1"/>
        <v>61387.50000000001</v>
      </c>
      <c r="K16" s="2">
        <f t="shared" si="1"/>
        <v>50486.1</v>
      </c>
      <c r="L16" s="2">
        <f t="shared" si="1"/>
        <v>44991.299999999996</v>
      </c>
      <c r="M16" s="2">
        <f t="shared" si="1"/>
        <v>45448.5</v>
      </c>
      <c r="N16" s="2">
        <f t="shared" si="1"/>
        <v>38423.6</v>
      </c>
      <c r="O16" s="2">
        <f t="shared" si="1"/>
        <v>39771</v>
      </c>
      <c r="P16" s="2">
        <f t="shared" si="1"/>
        <v>39771</v>
      </c>
    </row>
    <row r="17" spans="1:16" s="5" customFormat="1" ht="67.5" customHeight="1">
      <c r="A17" s="29" t="s">
        <v>14</v>
      </c>
      <c r="B17" s="29" t="s">
        <v>116</v>
      </c>
      <c r="C17" s="30" t="s">
        <v>75</v>
      </c>
      <c r="D17" s="31" t="s">
        <v>21</v>
      </c>
      <c r="E17" s="33" t="s">
        <v>77</v>
      </c>
      <c r="F17" s="32" t="s">
        <v>38</v>
      </c>
      <c r="G17" s="33" t="s">
        <v>20</v>
      </c>
      <c r="H17" s="35">
        <f aca="true" t="shared" si="2" ref="H17:P17">H18</f>
        <v>5255</v>
      </c>
      <c r="I17" s="35">
        <f t="shared" si="2"/>
        <v>6396</v>
      </c>
      <c r="J17" s="35">
        <f t="shared" si="2"/>
        <v>7007.4</v>
      </c>
      <c r="K17" s="35">
        <f t="shared" si="2"/>
        <v>8238.1</v>
      </c>
      <c r="L17" s="35">
        <f t="shared" si="2"/>
        <v>7177.1</v>
      </c>
      <c r="M17" s="35">
        <f>M18+M19</f>
        <v>8304.4</v>
      </c>
      <c r="N17" s="35">
        <f t="shared" si="2"/>
        <v>6100.5</v>
      </c>
      <c r="O17" s="35">
        <f t="shared" si="2"/>
        <v>5855</v>
      </c>
      <c r="P17" s="35">
        <f t="shared" si="2"/>
        <v>5855</v>
      </c>
    </row>
    <row r="18" spans="1:16" s="5" customFormat="1" ht="60" customHeight="1">
      <c r="A18" s="21"/>
      <c r="B18" s="23" t="s">
        <v>15</v>
      </c>
      <c r="C18" s="22"/>
      <c r="D18" s="4" t="s">
        <v>21</v>
      </c>
      <c r="E18" s="4" t="s">
        <v>77</v>
      </c>
      <c r="F18" s="10" t="s">
        <v>78</v>
      </c>
      <c r="G18" s="4" t="s">
        <v>71</v>
      </c>
      <c r="H18" s="9">
        <v>5255</v>
      </c>
      <c r="I18" s="9">
        <v>6396</v>
      </c>
      <c r="J18" s="9">
        <v>7007.4</v>
      </c>
      <c r="K18" s="9">
        <v>8238.1</v>
      </c>
      <c r="L18" s="9">
        <v>7177.1</v>
      </c>
      <c r="M18" s="9">
        <v>6171.4</v>
      </c>
      <c r="N18" s="9">
        <v>6100.5</v>
      </c>
      <c r="O18" s="9">
        <v>5855</v>
      </c>
      <c r="P18" s="9">
        <v>5855</v>
      </c>
    </row>
    <row r="19" spans="1:16" s="5" customFormat="1" ht="27" customHeight="1">
      <c r="A19" s="21"/>
      <c r="B19" s="23" t="s">
        <v>115</v>
      </c>
      <c r="C19" s="22"/>
      <c r="D19" s="4" t="s">
        <v>21</v>
      </c>
      <c r="E19" s="4" t="s">
        <v>77</v>
      </c>
      <c r="F19" s="10" t="s">
        <v>97</v>
      </c>
      <c r="G19" s="4" t="s">
        <v>71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2133</v>
      </c>
      <c r="N19" s="9">
        <v>0</v>
      </c>
      <c r="O19" s="9">
        <v>0</v>
      </c>
      <c r="P19" s="9">
        <v>0</v>
      </c>
    </row>
    <row r="20" spans="1:16" s="5" customFormat="1" ht="69" customHeight="1">
      <c r="A20" s="29" t="s">
        <v>14</v>
      </c>
      <c r="B20" s="29" t="s">
        <v>65</v>
      </c>
      <c r="C20" s="30" t="s">
        <v>30</v>
      </c>
      <c r="D20" s="31" t="s">
        <v>21</v>
      </c>
      <c r="E20" s="31" t="s">
        <v>22</v>
      </c>
      <c r="F20" s="32" t="s">
        <v>40</v>
      </c>
      <c r="G20" s="33" t="s">
        <v>20</v>
      </c>
      <c r="H20" s="34">
        <f>H21+C26+H22+H23+H26+H25</f>
        <v>25052.9</v>
      </c>
      <c r="I20" s="34">
        <f>I21+I22+I27+I29+I30+I23</f>
        <v>31280.300000000003</v>
      </c>
      <c r="J20" s="34">
        <f>J21+J22+J23+J26+J25+J27+J28+J30+J29</f>
        <v>39889.200000000004</v>
      </c>
      <c r="K20" s="34">
        <f>K21+K22+K23+K26+K25+K27+K24</f>
        <v>27394</v>
      </c>
      <c r="L20" s="34">
        <f>L21+L22+L23+L26+L25+L30+L27</f>
        <v>24082.9</v>
      </c>
      <c r="M20" s="34">
        <f>M21+M22+M23+M26+M27</f>
        <v>25435.799999999996</v>
      </c>
      <c r="N20" s="34">
        <f>N21+N22+N23+N26+N27</f>
        <v>20643</v>
      </c>
      <c r="O20" s="35">
        <f>O21+O25</f>
        <v>21450</v>
      </c>
      <c r="P20" s="35">
        <f>P21+P25</f>
        <v>21450</v>
      </c>
    </row>
    <row r="21" spans="1:16" s="5" customFormat="1" ht="56.25" customHeight="1">
      <c r="A21" s="27"/>
      <c r="B21" s="49" t="s">
        <v>33</v>
      </c>
      <c r="C21" s="47"/>
      <c r="D21" s="24" t="s">
        <v>21</v>
      </c>
      <c r="E21" s="24" t="s">
        <v>22</v>
      </c>
      <c r="F21" s="25" t="s">
        <v>66</v>
      </c>
      <c r="G21" s="24" t="s">
        <v>71</v>
      </c>
      <c r="H21" s="26">
        <v>21986.3</v>
      </c>
      <c r="I21" s="26">
        <v>29711.5</v>
      </c>
      <c r="J21" s="26">
        <v>27238.8</v>
      </c>
      <c r="K21" s="26">
        <v>25917.2</v>
      </c>
      <c r="L21" s="26">
        <v>22939</v>
      </c>
      <c r="M21" s="26">
        <v>19670.3</v>
      </c>
      <c r="N21" s="26">
        <v>19611.4</v>
      </c>
      <c r="O21" s="26">
        <v>21450</v>
      </c>
      <c r="P21" s="26">
        <v>21450</v>
      </c>
    </row>
    <row r="22" spans="1:16" s="5" customFormat="1" ht="41.25" customHeight="1">
      <c r="A22" s="27"/>
      <c r="B22" s="23" t="s">
        <v>115</v>
      </c>
      <c r="C22" s="47"/>
      <c r="D22" s="6" t="s">
        <v>21</v>
      </c>
      <c r="E22" s="6" t="s">
        <v>22</v>
      </c>
      <c r="F22" s="10" t="s">
        <v>98</v>
      </c>
      <c r="G22" s="4" t="s">
        <v>70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4733.9</v>
      </c>
      <c r="N22" s="7">
        <v>0</v>
      </c>
      <c r="O22" s="7">
        <v>0</v>
      </c>
      <c r="P22" s="7">
        <v>0</v>
      </c>
    </row>
    <row r="23" spans="1:16" s="5" customFormat="1" ht="45.75" customHeight="1">
      <c r="A23" s="14"/>
      <c r="B23" s="42" t="s">
        <v>37</v>
      </c>
      <c r="C23" s="22"/>
      <c r="D23" s="20" t="s">
        <v>21</v>
      </c>
      <c r="E23" s="20" t="s">
        <v>22</v>
      </c>
      <c r="F23" s="10" t="s">
        <v>90</v>
      </c>
      <c r="G23" s="20" t="s">
        <v>72</v>
      </c>
      <c r="H23" s="7">
        <v>1928.4</v>
      </c>
      <c r="I23" s="7">
        <v>130</v>
      </c>
      <c r="J23" s="7">
        <v>80.2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s="5" customFormat="1" ht="51.75" customHeight="1">
      <c r="A24" s="14"/>
      <c r="B24" s="42" t="s">
        <v>112</v>
      </c>
      <c r="C24" s="54"/>
      <c r="D24" s="20" t="s">
        <v>21</v>
      </c>
      <c r="E24" s="20" t="s">
        <v>22</v>
      </c>
      <c r="F24" s="10" t="s">
        <v>111</v>
      </c>
      <c r="G24" s="20" t="s">
        <v>71</v>
      </c>
      <c r="H24" s="7">
        <v>0</v>
      </c>
      <c r="I24" s="7">
        <v>0</v>
      </c>
      <c r="J24" s="7">
        <v>0</v>
      </c>
      <c r="K24" s="7">
        <v>102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s="5" customFormat="1" ht="45" customHeight="1">
      <c r="A25" s="14"/>
      <c r="B25" s="42" t="s">
        <v>76</v>
      </c>
      <c r="C25" s="43"/>
      <c r="D25" s="20" t="s">
        <v>21</v>
      </c>
      <c r="E25" s="20" t="s">
        <v>22</v>
      </c>
      <c r="F25" s="44" t="s">
        <v>80</v>
      </c>
      <c r="G25" s="20" t="s">
        <v>71</v>
      </c>
      <c r="H25" s="28">
        <v>113.8</v>
      </c>
      <c r="I25" s="7">
        <v>0</v>
      </c>
      <c r="J25" s="7">
        <v>0</v>
      </c>
      <c r="K25" s="28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s="5" customFormat="1" ht="69" customHeight="1">
      <c r="A26" s="14"/>
      <c r="B26" s="16" t="s">
        <v>69</v>
      </c>
      <c r="C26" s="13"/>
      <c r="D26" s="20" t="s">
        <v>21</v>
      </c>
      <c r="E26" s="20" t="s">
        <v>22</v>
      </c>
      <c r="F26" s="44" t="s">
        <v>80</v>
      </c>
      <c r="G26" s="20" t="s">
        <v>70</v>
      </c>
      <c r="H26" s="28">
        <v>1024.4</v>
      </c>
      <c r="I26" s="7">
        <v>0</v>
      </c>
      <c r="J26" s="7">
        <v>0</v>
      </c>
      <c r="K26" s="28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s="5" customFormat="1" ht="99.75" customHeight="1">
      <c r="A27" s="14"/>
      <c r="B27" s="16" t="s">
        <v>110</v>
      </c>
      <c r="C27" s="13"/>
      <c r="D27" s="20" t="s">
        <v>21</v>
      </c>
      <c r="E27" s="20" t="s">
        <v>22</v>
      </c>
      <c r="F27" s="44" t="s">
        <v>81</v>
      </c>
      <c r="G27" s="20" t="s">
        <v>70</v>
      </c>
      <c r="H27" s="28">
        <v>0</v>
      </c>
      <c r="I27" s="7">
        <v>1327.9</v>
      </c>
      <c r="J27" s="7">
        <v>1354.4</v>
      </c>
      <c r="K27" s="28">
        <v>1374.8</v>
      </c>
      <c r="L27" s="7">
        <v>1143.9</v>
      </c>
      <c r="M27" s="7">
        <v>1031.6</v>
      </c>
      <c r="N27" s="7">
        <v>1031.6</v>
      </c>
      <c r="O27" s="7">
        <v>0</v>
      </c>
      <c r="P27" s="7">
        <v>0</v>
      </c>
    </row>
    <row r="28" spans="1:16" s="5" customFormat="1" ht="210" customHeight="1">
      <c r="A28" s="14"/>
      <c r="B28" s="16" t="s">
        <v>91</v>
      </c>
      <c r="C28" s="13"/>
      <c r="D28" s="20" t="s">
        <v>21</v>
      </c>
      <c r="E28" s="20" t="s">
        <v>22</v>
      </c>
      <c r="F28" s="44" t="s">
        <v>92</v>
      </c>
      <c r="G28" s="20" t="s">
        <v>93</v>
      </c>
      <c r="H28" s="28">
        <v>0</v>
      </c>
      <c r="I28" s="7">
        <v>0</v>
      </c>
      <c r="J28" s="7">
        <v>9381</v>
      </c>
      <c r="K28" s="28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</row>
    <row r="29" spans="1:16" s="5" customFormat="1" ht="90.75" customHeight="1">
      <c r="A29" s="14"/>
      <c r="B29" s="16" t="s">
        <v>95</v>
      </c>
      <c r="C29" s="13"/>
      <c r="D29" s="20" t="s">
        <v>21</v>
      </c>
      <c r="E29" s="20" t="s">
        <v>22</v>
      </c>
      <c r="F29" s="44" t="s">
        <v>96</v>
      </c>
      <c r="G29" s="20" t="s">
        <v>70</v>
      </c>
      <c r="H29" s="28">
        <v>0</v>
      </c>
      <c r="I29" s="7">
        <v>110.9</v>
      </c>
      <c r="J29" s="7">
        <v>1734.8</v>
      </c>
      <c r="K29" s="28">
        <v>0</v>
      </c>
      <c r="L29" s="7"/>
      <c r="M29" s="7">
        <v>0</v>
      </c>
      <c r="N29" s="7">
        <v>0</v>
      </c>
      <c r="O29" s="7">
        <v>0</v>
      </c>
      <c r="P29" s="7">
        <v>0</v>
      </c>
    </row>
    <row r="30" spans="1:16" s="5" customFormat="1" ht="87.75" customHeight="1">
      <c r="A30" s="14"/>
      <c r="B30" s="15" t="s">
        <v>53</v>
      </c>
      <c r="C30" s="13"/>
      <c r="D30" s="20" t="s">
        <v>21</v>
      </c>
      <c r="E30" s="20" t="s">
        <v>22</v>
      </c>
      <c r="F30" s="44" t="s">
        <v>94</v>
      </c>
      <c r="G30" s="20" t="s">
        <v>70</v>
      </c>
      <c r="H30" s="28">
        <v>0</v>
      </c>
      <c r="I30" s="7">
        <v>0</v>
      </c>
      <c r="J30" s="7">
        <v>100</v>
      </c>
      <c r="K30" s="28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</row>
    <row r="31" spans="1:16" s="5" customFormat="1" ht="67.5" customHeight="1">
      <c r="A31" s="29" t="s">
        <v>14</v>
      </c>
      <c r="B31" s="29" t="s">
        <v>43</v>
      </c>
      <c r="C31" s="30" t="s">
        <v>68</v>
      </c>
      <c r="D31" s="31" t="s">
        <v>21</v>
      </c>
      <c r="E31" s="31" t="s">
        <v>22</v>
      </c>
      <c r="F31" s="32" t="s">
        <v>54</v>
      </c>
      <c r="G31" s="33" t="s">
        <v>20</v>
      </c>
      <c r="H31" s="36">
        <f aca="true" t="shared" si="3" ref="H31:P31">H32</f>
        <v>1305.6</v>
      </c>
      <c r="I31" s="36">
        <f t="shared" si="3"/>
        <v>1326</v>
      </c>
      <c r="J31" s="36">
        <f t="shared" si="3"/>
        <v>1444.5</v>
      </c>
      <c r="K31" s="36">
        <f t="shared" si="3"/>
        <v>1523</v>
      </c>
      <c r="L31" s="36">
        <f t="shared" si="3"/>
        <v>1366.2</v>
      </c>
      <c r="M31" s="36">
        <f t="shared" si="3"/>
        <v>1174.9</v>
      </c>
      <c r="N31" s="36">
        <f t="shared" si="3"/>
        <v>1161.3</v>
      </c>
      <c r="O31" s="35">
        <f t="shared" si="3"/>
        <v>1210</v>
      </c>
      <c r="P31" s="35">
        <f t="shared" si="3"/>
        <v>1210</v>
      </c>
    </row>
    <row r="32" spans="1:16" s="5" customFormat="1" ht="52.5" customHeight="1">
      <c r="A32" s="21"/>
      <c r="B32" s="52" t="s">
        <v>16</v>
      </c>
      <c r="C32" s="22"/>
      <c r="D32" s="4" t="s">
        <v>21</v>
      </c>
      <c r="E32" s="4" t="s">
        <v>22</v>
      </c>
      <c r="F32" s="10" t="s">
        <v>55</v>
      </c>
      <c r="G32" s="4" t="s">
        <v>71</v>
      </c>
      <c r="H32" s="7">
        <v>1305.6</v>
      </c>
      <c r="I32" s="7">
        <v>1326</v>
      </c>
      <c r="J32" s="7">
        <v>1444.5</v>
      </c>
      <c r="K32" s="7">
        <v>1523</v>
      </c>
      <c r="L32" s="7">
        <v>1366.2</v>
      </c>
      <c r="M32" s="7">
        <v>1174.9</v>
      </c>
      <c r="N32" s="7">
        <v>1161.3</v>
      </c>
      <c r="O32" s="7">
        <v>1210</v>
      </c>
      <c r="P32" s="7">
        <v>1210</v>
      </c>
    </row>
    <row r="33" spans="1:16" s="5" customFormat="1" ht="54.75" customHeight="1">
      <c r="A33" s="29" t="s">
        <v>14</v>
      </c>
      <c r="B33" s="29" t="s">
        <v>44</v>
      </c>
      <c r="C33" s="37" t="s">
        <v>74</v>
      </c>
      <c r="D33" s="38" t="s">
        <v>21</v>
      </c>
      <c r="E33" s="38" t="s">
        <v>22</v>
      </c>
      <c r="F33" s="32" t="s">
        <v>79</v>
      </c>
      <c r="G33" s="33" t="s">
        <v>20</v>
      </c>
      <c r="H33" s="36">
        <f>H34+H36</f>
        <v>9944.5</v>
      </c>
      <c r="I33" s="36">
        <f>I34+I36+I35</f>
        <v>14086.4</v>
      </c>
      <c r="J33" s="36">
        <f>J34+J36+J35</f>
        <v>12256.4</v>
      </c>
      <c r="K33" s="36">
        <f>K34+K36</f>
        <v>12511</v>
      </c>
      <c r="L33" s="36">
        <f>L34+L36</f>
        <v>11454</v>
      </c>
      <c r="M33" s="36">
        <f>M34+M36</f>
        <v>9850.4</v>
      </c>
      <c r="N33" s="36">
        <f>N34+N36</f>
        <v>9835.8</v>
      </c>
      <c r="O33" s="35">
        <f>O34</f>
        <v>10600</v>
      </c>
      <c r="P33" s="35">
        <f>P34</f>
        <v>10600</v>
      </c>
    </row>
    <row r="34" spans="1:16" s="5" customFormat="1" ht="32.25" customHeight="1">
      <c r="A34" s="46"/>
      <c r="B34" s="45" t="s">
        <v>17</v>
      </c>
      <c r="C34" s="46"/>
      <c r="D34" s="12" t="s">
        <v>21</v>
      </c>
      <c r="E34" s="12" t="s">
        <v>22</v>
      </c>
      <c r="F34" s="10" t="s">
        <v>56</v>
      </c>
      <c r="G34" s="12" t="s">
        <v>71</v>
      </c>
      <c r="H34" s="7">
        <v>9938.1</v>
      </c>
      <c r="I34" s="7">
        <v>14079.6</v>
      </c>
      <c r="J34" s="7">
        <v>12250</v>
      </c>
      <c r="K34" s="7">
        <v>12511</v>
      </c>
      <c r="L34" s="7">
        <v>11454</v>
      </c>
      <c r="M34" s="7">
        <v>9850.4</v>
      </c>
      <c r="N34" s="7">
        <v>9835.8</v>
      </c>
      <c r="O34" s="7">
        <v>10600</v>
      </c>
      <c r="P34" s="7">
        <v>10600</v>
      </c>
    </row>
    <row r="35" spans="1:16" s="5" customFormat="1" ht="117.75" customHeight="1">
      <c r="A35" s="46"/>
      <c r="B35" s="45" t="s">
        <v>88</v>
      </c>
      <c r="C35" s="46"/>
      <c r="D35" s="12" t="s">
        <v>21</v>
      </c>
      <c r="E35" s="12" t="s">
        <v>22</v>
      </c>
      <c r="F35" s="10" t="s">
        <v>89</v>
      </c>
      <c r="G35" s="12" t="s">
        <v>70</v>
      </c>
      <c r="H35" s="7">
        <v>0</v>
      </c>
      <c r="I35" s="7">
        <v>6.8</v>
      </c>
      <c r="J35" s="7">
        <v>6.4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s="5" customFormat="1" ht="131.25" customHeight="1">
      <c r="A36" s="18"/>
      <c r="B36" s="42" t="s">
        <v>36</v>
      </c>
      <c r="C36" s="19"/>
      <c r="D36" s="12" t="s">
        <v>21</v>
      </c>
      <c r="E36" s="12" t="s">
        <v>22</v>
      </c>
      <c r="F36" s="10" t="s">
        <v>57</v>
      </c>
      <c r="G36" s="12" t="s">
        <v>70</v>
      </c>
      <c r="H36" s="7">
        <v>6.4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s="5" customFormat="1" ht="130.5" customHeight="1">
      <c r="A37" s="29" t="s">
        <v>14</v>
      </c>
      <c r="B37" s="29" t="s">
        <v>113</v>
      </c>
      <c r="C37" s="8" t="s">
        <v>105</v>
      </c>
      <c r="D37" s="33" t="s">
        <v>21</v>
      </c>
      <c r="E37" s="33" t="s">
        <v>23</v>
      </c>
      <c r="F37" s="32" t="s">
        <v>58</v>
      </c>
      <c r="G37" s="39" t="s">
        <v>20</v>
      </c>
      <c r="H37" s="36">
        <f aca="true" t="shared" si="4" ref="H37:N37">H38</f>
        <v>807.2</v>
      </c>
      <c r="I37" s="36">
        <f t="shared" si="4"/>
        <v>820</v>
      </c>
      <c r="J37" s="36">
        <f t="shared" si="4"/>
        <v>790</v>
      </c>
      <c r="K37" s="36">
        <f t="shared" si="4"/>
        <v>820</v>
      </c>
      <c r="L37" s="36">
        <f t="shared" si="4"/>
        <v>911.1</v>
      </c>
      <c r="M37" s="36">
        <f t="shared" si="4"/>
        <v>683</v>
      </c>
      <c r="N37" s="36">
        <f t="shared" si="4"/>
        <v>683</v>
      </c>
      <c r="O37" s="35">
        <f>O38</f>
        <v>656</v>
      </c>
      <c r="P37" s="35">
        <f>P38</f>
        <v>656</v>
      </c>
    </row>
    <row r="38" spans="1:16" s="5" customFormat="1" ht="154.5" customHeight="1">
      <c r="A38" s="21"/>
      <c r="B38" s="42" t="s">
        <v>113</v>
      </c>
      <c r="C38" s="22"/>
      <c r="D38" s="4" t="s">
        <v>21</v>
      </c>
      <c r="E38" s="4" t="s">
        <v>23</v>
      </c>
      <c r="F38" s="10" t="s">
        <v>59</v>
      </c>
      <c r="G38" s="12" t="s">
        <v>70</v>
      </c>
      <c r="H38" s="7">
        <v>807.2</v>
      </c>
      <c r="I38" s="7">
        <v>820</v>
      </c>
      <c r="J38" s="7">
        <v>790</v>
      </c>
      <c r="K38" s="7">
        <v>820</v>
      </c>
      <c r="L38" s="7">
        <v>911.1</v>
      </c>
      <c r="M38" s="7">
        <v>683</v>
      </c>
      <c r="N38" s="7">
        <v>683</v>
      </c>
      <c r="O38" s="7">
        <v>656</v>
      </c>
      <c r="P38" s="7">
        <v>656</v>
      </c>
    </row>
    <row r="39" spans="1:16" s="11" customFormat="1" ht="97.5" customHeight="1">
      <c r="A39" s="3" t="s">
        <v>31</v>
      </c>
      <c r="B39" s="17" t="s">
        <v>107</v>
      </c>
      <c r="C39" s="3" t="s">
        <v>28</v>
      </c>
      <c r="D39" s="4" t="s">
        <v>21</v>
      </c>
      <c r="E39" s="4" t="s">
        <v>35</v>
      </c>
      <c r="F39" s="10" t="s">
        <v>41</v>
      </c>
      <c r="G39" s="10" t="s">
        <v>20</v>
      </c>
      <c r="H39" s="2">
        <f aca="true" t="shared" si="5" ref="H39:N39">H40</f>
        <v>700</v>
      </c>
      <c r="I39" s="2">
        <f t="shared" si="5"/>
        <v>755</v>
      </c>
      <c r="J39" s="2">
        <f>J40</f>
        <v>1000</v>
      </c>
      <c r="K39" s="2">
        <f t="shared" si="5"/>
        <v>1000</v>
      </c>
      <c r="L39" s="2">
        <f t="shared" si="5"/>
        <v>1000</v>
      </c>
      <c r="M39" s="2">
        <f t="shared" si="5"/>
        <v>915</v>
      </c>
      <c r="N39" s="2">
        <f t="shared" si="5"/>
        <v>900</v>
      </c>
      <c r="O39" s="7">
        <f>O40</f>
        <v>820</v>
      </c>
      <c r="P39" s="7">
        <f>P40</f>
        <v>820</v>
      </c>
    </row>
    <row r="40" spans="1:16" s="11" customFormat="1" ht="70.5" customHeight="1">
      <c r="A40" s="29" t="s">
        <v>14</v>
      </c>
      <c r="B40" s="29" t="s">
        <v>49</v>
      </c>
      <c r="C40" s="8" t="s">
        <v>28</v>
      </c>
      <c r="D40" s="33" t="s">
        <v>21</v>
      </c>
      <c r="E40" s="33" t="s">
        <v>35</v>
      </c>
      <c r="F40" s="32" t="s">
        <v>42</v>
      </c>
      <c r="G40" s="33" t="s">
        <v>20</v>
      </c>
      <c r="H40" s="40">
        <f>H41</f>
        <v>700</v>
      </c>
      <c r="I40" s="40">
        <f>I41</f>
        <v>755</v>
      </c>
      <c r="J40" s="40">
        <f>J41</f>
        <v>1000</v>
      </c>
      <c r="K40" s="40">
        <f>K41</f>
        <v>1000</v>
      </c>
      <c r="L40" s="40">
        <f>L41</f>
        <v>1000</v>
      </c>
      <c r="M40" s="40">
        <f>M41</f>
        <v>915</v>
      </c>
      <c r="N40" s="40">
        <f>N41</f>
        <v>900</v>
      </c>
      <c r="O40" s="40">
        <f>O41</f>
        <v>820</v>
      </c>
      <c r="P40" s="35">
        <f>P41</f>
        <v>820</v>
      </c>
    </row>
    <row r="41" spans="1:16" ht="50.25" customHeight="1">
      <c r="A41" s="21"/>
      <c r="B41" s="48" t="s">
        <v>18</v>
      </c>
      <c r="C41" s="22"/>
      <c r="D41" s="4" t="s">
        <v>21</v>
      </c>
      <c r="E41" s="4" t="s">
        <v>35</v>
      </c>
      <c r="F41" s="10" t="s">
        <v>60</v>
      </c>
      <c r="G41" s="4" t="s">
        <v>71</v>
      </c>
      <c r="H41" s="2">
        <v>700</v>
      </c>
      <c r="I41" s="2">
        <v>755</v>
      </c>
      <c r="J41" s="9">
        <v>1000</v>
      </c>
      <c r="K41" s="2">
        <v>1000</v>
      </c>
      <c r="L41" s="2">
        <v>1000</v>
      </c>
      <c r="M41" s="2">
        <v>915</v>
      </c>
      <c r="N41" s="2">
        <v>900</v>
      </c>
      <c r="O41" s="2">
        <v>820</v>
      </c>
      <c r="P41" s="2">
        <v>820</v>
      </c>
    </row>
    <row r="42" spans="1:16" s="11" customFormat="1" ht="88.5" customHeight="1">
      <c r="A42" s="3" t="s">
        <v>32</v>
      </c>
      <c r="B42" s="17" t="s">
        <v>109</v>
      </c>
      <c r="C42" s="3" t="s">
        <v>105</v>
      </c>
      <c r="D42" s="4" t="s">
        <v>21</v>
      </c>
      <c r="E42" s="4" t="s">
        <v>25</v>
      </c>
      <c r="F42" s="10" t="s">
        <v>45</v>
      </c>
      <c r="G42" s="4" t="s">
        <v>20</v>
      </c>
      <c r="H42" s="2">
        <f aca="true" t="shared" si="6" ref="H42:P42">H43</f>
        <v>170</v>
      </c>
      <c r="I42" s="2">
        <f t="shared" si="6"/>
        <v>100</v>
      </c>
      <c r="J42" s="2">
        <f>J43</f>
        <v>100</v>
      </c>
      <c r="K42" s="2">
        <v>107</v>
      </c>
      <c r="L42" s="2">
        <v>60</v>
      </c>
      <c r="M42" s="2">
        <v>60</v>
      </c>
      <c r="N42" s="2">
        <v>60</v>
      </c>
      <c r="O42" s="2">
        <f t="shared" si="6"/>
        <v>85</v>
      </c>
      <c r="P42" s="2">
        <f t="shared" si="6"/>
        <v>85</v>
      </c>
    </row>
    <row r="43" spans="1:16" s="11" customFormat="1" ht="71.25" customHeight="1">
      <c r="A43" s="29" t="s">
        <v>14</v>
      </c>
      <c r="B43" s="29" t="s">
        <v>50</v>
      </c>
      <c r="C43" s="8" t="s">
        <v>105</v>
      </c>
      <c r="D43" s="33" t="s">
        <v>21</v>
      </c>
      <c r="E43" s="33" t="s">
        <v>25</v>
      </c>
      <c r="F43" s="32" t="s">
        <v>46</v>
      </c>
      <c r="G43" s="33" t="s">
        <v>20</v>
      </c>
      <c r="H43" s="40">
        <f aca="true" t="shared" si="7" ref="H43:N43">H44+H45</f>
        <v>170</v>
      </c>
      <c r="I43" s="40">
        <f t="shared" si="7"/>
        <v>100</v>
      </c>
      <c r="J43" s="40">
        <f t="shared" si="7"/>
        <v>100</v>
      </c>
      <c r="K43" s="40">
        <f t="shared" si="7"/>
        <v>107</v>
      </c>
      <c r="L43" s="40">
        <f t="shared" si="7"/>
        <v>60</v>
      </c>
      <c r="M43" s="40">
        <f t="shared" si="7"/>
        <v>60</v>
      </c>
      <c r="N43" s="40">
        <f t="shared" si="7"/>
        <v>60</v>
      </c>
      <c r="O43" s="40">
        <f>O44</f>
        <v>85</v>
      </c>
      <c r="P43" s="35">
        <f>P44</f>
        <v>85</v>
      </c>
    </row>
    <row r="44" spans="1:16" ht="73.5" customHeight="1">
      <c r="A44" s="21"/>
      <c r="B44" s="45" t="s">
        <v>82</v>
      </c>
      <c r="C44" s="22"/>
      <c r="D44" s="4" t="s">
        <v>21</v>
      </c>
      <c r="E44" s="4" t="s">
        <v>25</v>
      </c>
      <c r="F44" s="10" t="s">
        <v>61</v>
      </c>
      <c r="G44" s="4" t="s">
        <v>67</v>
      </c>
      <c r="H44" s="9">
        <v>70</v>
      </c>
      <c r="I44" s="9">
        <v>100</v>
      </c>
      <c r="J44" s="9">
        <v>100</v>
      </c>
      <c r="K44" s="9">
        <v>107</v>
      </c>
      <c r="L44" s="9">
        <v>60</v>
      </c>
      <c r="M44" s="9">
        <v>60</v>
      </c>
      <c r="N44" s="9">
        <v>60</v>
      </c>
      <c r="O44" s="9">
        <v>85</v>
      </c>
      <c r="P44" s="9">
        <v>85</v>
      </c>
    </row>
    <row r="45" spans="1:16" ht="68.25" customHeight="1">
      <c r="A45" s="8"/>
      <c r="B45" s="15" t="s">
        <v>53</v>
      </c>
      <c r="C45" s="8"/>
      <c r="D45" s="4" t="s">
        <v>21</v>
      </c>
      <c r="E45" s="4" t="s">
        <v>25</v>
      </c>
      <c r="F45" s="10" t="s">
        <v>62</v>
      </c>
      <c r="G45" s="4" t="s">
        <v>73</v>
      </c>
      <c r="H45" s="9">
        <v>100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7">
        <v>0</v>
      </c>
      <c r="P45" s="7">
        <v>0</v>
      </c>
    </row>
    <row r="46" spans="1:16" s="11" customFormat="1" ht="117.75" customHeight="1">
      <c r="A46" s="3" t="s">
        <v>34</v>
      </c>
      <c r="B46" s="17" t="s">
        <v>108</v>
      </c>
      <c r="C46" s="3" t="s">
        <v>105</v>
      </c>
      <c r="D46" s="4" t="s">
        <v>21</v>
      </c>
      <c r="E46" s="4" t="s">
        <v>23</v>
      </c>
      <c r="F46" s="10" t="s">
        <v>47</v>
      </c>
      <c r="G46" s="6" t="s">
        <v>20</v>
      </c>
      <c r="H46" s="2">
        <f aca="true" t="shared" si="8" ref="H46:N46">H47</f>
        <v>8648.5</v>
      </c>
      <c r="I46" s="2">
        <f t="shared" si="8"/>
        <v>9578.5</v>
      </c>
      <c r="J46" s="2">
        <f t="shared" si="8"/>
        <v>12394.2</v>
      </c>
      <c r="K46" s="2">
        <f t="shared" si="8"/>
        <v>13357.4</v>
      </c>
      <c r="L46" s="2">
        <f t="shared" si="8"/>
        <v>12043.6</v>
      </c>
      <c r="M46" s="2">
        <f t="shared" si="8"/>
        <v>10533.4</v>
      </c>
      <c r="N46" s="2">
        <f t="shared" si="8"/>
        <v>10433.4</v>
      </c>
      <c r="O46" s="51">
        <f>O47</f>
        <v>8338</v>
      </c>
      <c r="P46" s="51">
        <f>P47</f>
        <v>8338</v>
      </c>
    </row>
    <row r="47" spans="1:16" s="11" customFormat="1" ht="82.5" customHeight="1">
      <c r="A47" s="29" t="s">
        <v>14</v>
      </c>
      <c r="B47" s="29" t="s">
        <v>52</v>
      </c>
      <c r="C47" s="41" t="s">
        <v>105</v>
      </c>
      <c r="D47" s="33" t="s">
        <v>21</v>
      </c>
      <c r="E47" s="33" t="s">
        <v>23</v>
      </c>
      <c r="F47" s="32" t="s">
        <v>48</v>
      </c>
      <c r="G47" s="31" t="s">
        <v>20</v>
      </c>
      <c r="H47" s="40">
        <f>H48+H49+H50</f>
        <v>8648.5</v>
      </c>
      <c r="I47" s="40">
        <f>I48+I49+I50</f>
        <v>9578.5</v>
      </c>
      <c r="J47" s="40">
        <f>+J48+J49+J50</f>
        <v>12394.2</v>
      </c>
      <c r="K47" s="40">
        <f aca="true" t="shared" si="9" ref="K47:P47">K48+K49+K50</f>
        <v>13357.4</v>
      </c>
      <c r="L47" s="40">
        <f t="shared" si="9"/>
        <v>12043.6</v>
      </c>
      <c r="M47" s="40">
        <f t="shared" si="9"/>
        <v>10533.4</v>
      </c>
      <c r="N47" s="40">
        <f t="shared" si="9"/>
        <v>10433.4</v>
      </c>
      <c r="O47" s="35">
        <f t="shared" si="9"/>
        <v>8338</v>
      </c>
      <c r="P47" s="35">
        <f t="shared" si="9"/>
        <v>8338</v>
      </c>
    </row>
    <row r="48" spans="1:16" s="11" customFormat="1" ht="57.75" customHeight="1">
      <c r="A48" s="21"/>
      <c r="B48" s="45" t="s">
        <v>51</v>
      </c>
      <c r="C48" s="22"/>
      <c r="D48" s="4" t="s">
        <v>21</v>
      </c>
      <c r="E48" s="4" t="s">
        <v>26</v>
      </c>
      <c r="F48" s="10" t="s">
        <v>63</v>
      </c>
      <c r="G48" s="6" t="s">
        <v>20</v>
      </c>
      <c r="H48" s="9">
        <v>1306</v>
      </c>
      <c r="I48" s="9">
        <v>1014.2</v>
      </c>
      <c r="J48" s="9">
        <v>1293.3</v>
      </c>
      <c r="K48" s="9">
        <v>1462.5</v>
      </c>
      <c r="L48" s="9">
        <v>1366.4</v>
      </c>
      <c r="M48" s="9">
        <v>1302</v>
      </c>
      <c r="N48" s="9">
        <v>1302</v>
      </c>
      <c r="O48" s="9">
        <v>1088</v>
      </c>
      <c r="P48" s="9">
        <v>1088</v>
      </c>
    </row>
    <row r="49" spans="1:16" ht="82.5" customHeight="1">
      <c r="A49" s="21"/>
      <c r="B49" s="45" t="s">
        <v>100</v>
      </c>
      <c r="C49" s="22"/>
      <c r="D49" s="4" t="s">
        <v>21</v>
      </c>
      <c r="E49" s="4" t="s">
        <v>26</v>
      </c>
      <c r="F49" s="10" t="s">
        <v>101</v>
      </c>
      <c r="G49" s="6" t="s">
        <v>20</v>
      </c>
      <c r="H49" s="9">
        <v>0</v>
      </c>
      <c r="I49" s="9">
        <v>0</v>
      </c>
      <c r="J49" s="9">
        <v>29.7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 ht="69" customHeight="1">
      <c r="A50" s="50" t="s">
        <v>99</v>
      </c>
      <c r="B50" s="45" t="s">
        <v>114</v>
      </c>
      <c r="C50" s="22"/>
      <c r="D50" s="4" t="s">
        <v>21</v>
      </c>
      <c r="E50" s="4" t="s">
        <v>24</v>
      </c>
      <c r="F50" s="10" t="s">
        <v>64</v>
      </c>
      <c r="G50" s="6" t="s">
        <v>20</v>
      </c>
      <c r="H50" s="9">
        <v>7342.5</v>
      </c>
      <c r="I50" s="9">
        <v>8564.3</v>
      </c>
      <c r="J50" s="9">
        <v>11071.2</v>
      </c>
      <c r="K50" s="9">
        <v>11894.9</v>
      </c>
      <c r="L50" s="9">
        <v>10677.2</v>
      </c>
      <c r="M50" s="9">
        <v>9231.4</v>
      </c>
      <c r="N50" s="9">
        <v>9131.4</v>
      </c>
      <c r="O50" s="9">
        <v>7250</v>
      </c>
      <c r="P50" s="9">
        <v>7250</v>
      </c>
    </row>
  </sheetData>
  <sheetProtection/>
  <mergeCells count="8">
    <mergeCell ref="L2:N2"/>
    <mergeCell ref="I3:N6"/>
    <mergeCell ref="A7:N10"/>
    <mergeCell ref="A12:A13"/>
    <mergeCell ref="B12:B13"/>
    <mergeCell ref="C12:C13"/>
    <mergeCell ref="D12:G12"/>
    <mergeCell ref="H12:P12"/>
  </mergeCells>
  <printOptions/>
  <pageMargins left="0.23" right="0.19" top="0.37" bottom="0.7480314960629921" header="0.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4 к постановлению от 23 декабря 2020 года № 525</dc:title>
  <dc:subject/>
  <dc:creator>Пользователь</dc:creator>
  <cp:keywords/>
  <dc:description/>
  <cp:lastModifiedBy>Гриничева</cp:lastModifiedBy>
  <cp:lastPrinted>2020-12-23T13:39:54Z</cp:lastPrinted>
  <dcterms:created xsi:type="dcterms:W3CDTF">2013-10-31T10:56:39Z</dcterms:created>
  <dcterms:modified xsi:type="dcterms:W3CDTF">2020-12-23T13:45:06Z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XXJ7TYMEEKJ2-1303-310</vt:lpwstr>
  </property>
  <property fmtid="{D5CDD505-2E9C-101B-9397-08002B2CF9AE}" pid="4" name="_dlc_DocIdItemGu">
    <vt:lpwstr>b2180cf2-96c6-4965-b405-e0a6a2b601cc</vt:lpwstr>
  </property>
  <property fmtid="{D5CDD505-2E9C-101B-9397-08002B2CF9AE}" pid="5" name="_dlc_DocIdU">
    <vt:lpwstr>https://vip.gov.mari.ru/mturek/_layouts/DocIdRedir.aspx?ID=XXJ7TYMEEKJ2-1303-310, XXJ7TYMEEKJ2-1303-310</vt:lpwstr>
  </property>
  <property fmtid="{D5CDD505-2E9C-101B-9397-08002B2CF9AE}" pid="6" name="Пап">
    <vt:lpwstr>2020 год</vt:lpwstr>
  </property>
  <property fmtid="{D5CDD505-2E9C-101B-9397-08002B2CF9AE}" pid="7" name="Описан">
    <vt:lpwstr/>
  </property>
</Properties>
</file>